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CBOX\share\FCBOX\03_第5期指定管理.外部委託業務関係\01_仕様書・設計書・入札・契約\21_電力調達\02_2026-2028年度\03_制限付き一般競争入札\01_調達公告・入札説明書\HP掲載用\"/>
    </mc:Choice>
  </mc:AlternateContent>
  <xr:revisionPtr revIDLastSave="0" documentId="13_ncr:1_{6493F537-2389-430B-AE44-6A1C5C424C29}" xr6:coauthVersionLast="47" xr6:coauthVersionMax="47" xr10:uidLastSave="{00000000-0000-0000-0000-000000000000}"/>
  <bookViews>
    <workbookView xWindow="-108" yWindow="-108" windowWidth="23256" windowHeight="12456" tabRatio="196" xr2:uid="{00000000-000D-0000-FFFF-FFFF00000000}"/>
  </bookViews>
  <sheets>
    <sheet name="内訳計算書" sheetId="70" r:id="rId1"/>
  </sheets>
  <definedNames>
    <definedName name="_xlnm.Print_Area" localSheetId="0">内訳計算書!$B$1:$Q$48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70" l="1"/>
  <c r="H6" i="70"/>
  <c r="M6" i="70" s="1"/>
  <c r="G6" i="70"/>
  <c r="G22" i="70"/>
  <c r="L29" i="70"/>
  <c r="L28" i="70"/>
  <c r="H28" i="70"/>
  <c r="M28" i="70" s="1"/>
  <c r="O28" i="70" s="1"/>
  <c r="G28" i="70"/>
  <c r="L27" i="70"/>
  <c r="L26" i="70"/>
  <c r="H26" i="70"/>
  <c r="M26" i="70" s="1"/>
  <c r="O26" i="70" s="1"/>
  <c r="G26" i="70"/>
  <c r="L25" i="70"/>
  <c r="L24" i="70"/>
  <c r="H24" i="70"/>
  <c r="M24" i="70" s="1"/>
  <c r="O24" i="70" s="1"/>
  <c r="G24" i="70"/>
  <c r="L23" i="70"/>
  <c r="L22" i="70"/>
  <c r="H22" i="70"/>
  <c r="M22" i="70" s="1"/>
  <c r="O22" i="70" s="1"/>
  <c r="L21" i="70"/>
  <c r="L20" i="70"/>
  <c r="H20" i="70"/>
  <c r="M20" i="70" s="1"/>
  <c r="O20" i="70" s="1"/>
  <c r="G20" i="70"/>
  <c r="L19" i="70"/>
  <c r="L18" i="70"/>
  <c r="H18" i="70"/>
  <c r="M18" i="70" s="1"/>
  <c r="O18" i="70" s="1"/>
  <c r="G18" i="70"/>
  <c r="L17" i="70"/>
  <c r="L16" i="70"/>
  <c r="H16" i="70"/>
  <c r="M16" i="70" s="1"/>
  <c r="O16" i="70" s="1"/>
  <c r="G16" i="70"/>
  <c r="L15" i="70"/>
  <c r="L14" i="70"/>
  <c r="H14" i="70"/>
  <c r="M14" i="70" s="1"/>
  <c r="O14" i="70" s="1"/>
  <c r="G14" i="70"/>
  <c r="L13" i="70"/>
  <c r="L12" i="70"/>
  <c r="H12" i="70"/>
  <c r="M12" i="70" s="1"/>
  <c r="O12" i="70" s="1"/>
  <c r="G12" i="70"/>
  <c r="L11" i="70"/>
  <c r="L10" i="70"/>
  <c r="H10" i="70"/>
  <c r="M10" i="70" s="1"/>
  <c r="O10" i="70" s="1"/>
  <c r="G10" i="70"/>
  <c r="L9" i="70"/>
  <c r="L8" i="70"/>
  <c r="H8" i="70"/>
  <c r="M8" i="70" s="1"/>
  <c r="O8" i="70" s="1"/>
  <c r="G8" i="70"/>
  <c r="L7" i="70"/>
  <c r="L6" i="70"/>
  <c r="Q8" i="70" l="1"/>
  <c r="Q12" i="70"/>
  <c r="Q22" i="70"/>
  <c r="Q26" i="70"/>
  <c r="Q28" i="70"/>
  <c r="Q24" i="70"/>
  <c r="Q20" i="70"/>
  <c r="Q18" i="70"/>
  <c r="Q16" i="70"/>
  <c r="Q14" i="70"/>
  <c r="H30" i="70"/>
  <c r="Q10" i="70"/>
  <c r="M30" i="70"/>
  <c r="O6" i="70"/>
  <c r="Q6" i="70" s="1"/>
  <c r="Q31" i="70" l="1"/>
  <c r="Q35" i="70" l="1"/>
  <c r="Q39" i="70" s="1"/>
</calcChain>
</file>

<file path=xl/sharedStrings.xml><?xml version="1.0" encoding="utf-8"?>
<sst xmlns="http://schemas.openxmlformats.org/spreadsheetml/2006/main" count="89" uniqueCount="63">
  <si>
    <t>基本料金</t>
    <rPh sb="0" eb="2">
      <t>キホン</t>
    </rPh>
    <rPh sb="2" eb="4">
      <t>リョウキン</t>
    </rPh>
    <phoneticPr fontId="2"/>
  </si>
  <si>
    <t>電力量料金</t>
    <rPh sb="0" eb="2">
      <t>デンリョク</t>
    </rPh>
    <rPh sb="2" eb="3">
      <t>リョウ</t>
    </rPh>
    <rPh sb="3" eb="5">
      <t>リョウキン</t>
    </rPh>
    <phoneticPr fontId="2"/>
  </si>
  <si>
    <t>金  額
[円]</t>
    <rPh sb="0" eb="4">
      <t>キンガク</t>
    </rPh>
    <rPh sb="6" eb="7">
      <t>エン</t>
    </rPh>
    <phoneticPr fontId="2"/>
  </si>
  <si>
    <t>予定
契約電力
[kW]</t>
    <rPh sb="0" eb="2">
      <t>ヨテイ</t>
    </rPh>
    <rPh sb="3" eb="5">
      <t>ケイヤク</t>
    </rPh>
    <rPh sb="5" eb="7">
      <t>デンリョク</t>
    </rPh>
    <phoneticPr fontId="2"/>
  </si>
  <si>
    <t>電気料金合計
[円]</t>
    <rPh sb="0" eb="2">
      <t>デンキ</t>
    </rPh>
    <rPh sb="2" eb="4">
      <t>リョウキン</t>
    </rPh>
    <rPh sb="4" eb="6">
      <t>ゴウケイ</t>
    </rPh>
    <rPh sb="8" eb="9">
      <t>エン</t>
    </rPh>
    <phoneticPr fontId="2"/>
  </si>
  <si>
    <t>基本料金
単価
[円/kW]</t>
    <rPh sb="0" eb="2">
      <t>キホン</t>
    </rPh>
    <rPh sb="2" eb="4">
      <t>リョウキン</t>
    </rPh>
    <rPh sb="5" eb="7">
      <t>タンカ</t>
    </rPh>
    <rPh sb="9" eb="10">
      <t>エン</t>
    </rPh>
    <phoneticPr fontId="2"/>
  </si>
  <si>
    <t>予定使用
電力量
[kWh]</t>
    <rPh sb="2" eb="4">
      <t>シヨウ</t>
    </rPh>
    <rPh sb="5" eb="7">
      <t>デンリョク</t>
    </rPh>
    <rPh sb="7" eb="8">
      <t>リョウ</t>
    </rPh>
    <phoneticPr fontId="2"/>
  </si>
  <si>
    <t>固有の
割引額
[円]</t>
    <rPh sb="0" eb="2">
      <t>コユウ</t>
    </rPh>
    <rPh sb="4" eb="6">
      <t>ワリビキ</t>
    </rPh>
    <rPh sb="6" eb="7">
      <t>ガク</t>
    </rPh>
    <rPh sb="9" eb="10">
      <t>エン</t>
    </rPh>
    <phoneticPr fontId="2"/>
  </si>
  <si>
    <t>E=A×B×C-D</t>
    <phoneticPr fontId="2"/>
  </si>
  <si>
    <t>電力量
料金単価
[円/kW]</t>
    <rPh sb="0" eb="2">
      <t>デンリョク</t>
    </rPh>
    <rPh sb="2" eb="3">
      <t>リョウ</t>
    </rPh>
    <rPh sb="4" eb="6">
      <t>リョウキン</t>
    </rPh>
    <rPh sb="6" eb="8">
      <t>タンカ</t>
    </rPh>
    <rPh sb="10" eb="11">
      <t>エン</t>
    </rPh>
    <phoneticPr fontId="2"/>
  </si>
  <si>
    <t>A</t>
    <phoneticPr fontId="2"/>
  </si>
  <si>
    <t>B</t>
    <phoneticPr fontId="2"/>
  </si>
  <si>
    <t>C</t>
    <phoneticPr fontId="2"/>
  </si>
  <si>
    <t>D</t>
    <phoneticPr fontId="2"/>
  </si>
  <si>
    <t>F</t>
    <phoneticPr fontId="2"/>
  </si>
  <si>
    <t>G</t>
    <phoneticPr fontId="2"/>
  </si>
  <si>
    <t>固有の割引額</t>
    <rPh sb="0" eb="2">
      <t>コユウ</t>
    </rPh>
    <rPh sb="3" eb="5">
      <t>ワリビキ</t>
    </rPh>
    <rPh sb="5" eb="6">
      <t>ガク</t>
    </rPh>
    <phoneticPr fontId="2"/>
  </si>
  <si>
    <t>力率
割引率</t>
    <rPh sb="0" eb="1">
      <t>チカラ</t>
    </rPh>
    <rPh sb="1" eb="2">
      <t>リツ</t>
    </rPh>
    <rPh sb="3" eb="5">
      <t>ワリビキ</t>
    </rPh>
    <rPh sb="5" eb="6">
      <t>リツ</t>
    </rPh>
    <phoneticPr fontId="2"/>
  </si>
  <si>
    <t>（内訳）</t>
    <rPh sb="1" eb="3">
      <t>ウチワケ</t>
    </rPh>
    <phoneticPr fontId="2"/>
  </si>
  <si>
    <t>夏季</t>
    <rPh sb="0" eb="2">
      <t>カキ</t>
    </rPh>
    <phoneticPr fontId="2"/>
  </si>
  <si>
    <t>その他季</t>
    <rPh sb="2" eb="3">
      <t>タ</t>
    </rPh>
    <rPh sb="3" eb="4">
      <t>キ</t>
    </rPh>
    <phoneticPr fontId="2"/>
  </si>
  <si>
    <t>月別</t>
    <rPh sb="0" eb="2">
      <t>ツキベツ</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</si>
  <si>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</si>
  <si>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</si>
  <si>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</si>
  <si>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</si>
  <si>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</si>
  <si>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</si>
  <si>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</si>
  <si>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</si>
  <si>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</si>
  <si>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</si>
  <si>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</si>
  <si>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</si>
  <si>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入札書記入金額</t>
    <rPh sb="0" eb="2">
      <t>ニュウサツ</t>
    </rPh>
    <rPh sb="2" eb="3">
      <t>ショ</t>
    </rPh>
    <rPh sb="3" eb="5">
      <t>キニュウ</t>
    </rPh>
    <rPh sb="5" eb="7">
      <t>キンガク</t>
    </rPh>
    <phoneticPr fontId="2"/>
  </si>
  <si>
    <t>１　記載する各単価、割引額等金額には、消費税及び地方消費税相当額を含む金額を記入すること。</t>
    <rPh sb="2" eb="4">
      <t>キサイ</t>
    </rPh>
    <rPh sb="6" eb="7">
      <t>カク</t>
    </rPh>
    <rPh sb="7" eb="9">
      <t>タンカ</t>
    </rPh>
    <rPh sb="10" eb="12">
      <t>ワリビキ</t>
    </rPh>
    <rPh sb="12" eb="13">
      <t>ガク</t>
    </rPh>
    <rPh sb="13" eb="14">
      <t>トウ</t>
    </rPh>
    <rPh sb="14" eb="16">
      <t>キンガク</t>
    </rPh>
    <rPh sb="35" eb="37">
      <t>キンガク</t>
    </rPh>
    <rPh sb="38" eb="40">
      <t>キニュウ</t>
    </rPh>
    <phoneticPr fontId="2"/>
  </si>
  <si>
    <t>８　月表示は使用月を示す。</t>
    <rPh sb="2" eb="3">
      <t>ツキ</t>
    </rPh>
    <rPh sb="3" eb="5">
      <t>ヒョウジ</t>
    </rPh>
    <rPh sb="6" eb="8">
      <t>シヨウ</t>
    </rPh>
    <rPh sb="8" eb="9">
      <t>ツキ</t>
    </rPh>
    <rPh sb="10" eb="11">
      <t>シメ</t>
    </rPh>
    <phoneticPr fontId="2"/>
  </si>
  <si>
    <t>※　計算書には計算式を組み込み、黄色のセルに単価等を入力すれば入札書記入金額等を自動計算するよう設定しているが、検算を忘れないこと。</t>
    <phoneticPr fontId="2"/>
  </si>
  <si>
    <t>鳥取県立米子コンベンションセンター及び米子国際会議場で使用する電気の供給　内訳計算書（様式第６号）</t>
    <phoneticPr fontId="2"/>
  </si>
  <si>
    <t>燃料費等調整額</t>
    <rPh sb="0" eb="2">
      <t>ネンリョウ</t>
    </rPh>
    <rPh sb="2" eb="3">
      <t>ヒ</t>
    </rPh>
    <rPh sb="3" eb="4">
      <t>ナド</t>
    </rPh>
    <rPh sb="4" eb="6">
      <t>チョウセイ</t>
    </rPh>
    <rPh sb="6" eb="7">
      <t>ガク</t>
    </rPh>
    <phoneticPr fontId="2"/>
  </si>
  <si>
    <t>燃料費等
調整単価
[円/kW]</t>
    <rPh sb="0" eb="2">
      <t>ネンリョウ</t>
    </rPh>
    <rPh sb="2" eb="3">
      <t>ヒ</t>
    </rPh>
    <rPh sb="3" eb="4">
      <t>トウ</t>
    </rPh>
    <rPh sb="5" eb="7">
      <t>チョウセイ</t>
    </rPh>
    <rPh sb="7" eb="9">
      <t>タンカ</t>
    </rPh>
    <rPh sb="11" eb="12">
      <t>エン</t>
    </rPh>
    <phoneticPr fontId="2"/>
  </si>
  <si>
    <t>H</t>
    <phoneticPr fontId="2"/>
  </si>
  <si>
    <t>I=G×H</t>
    <phoneticPr fontId="2"/>
  </si>
  <si>
    <t>J</t>
    <phoneticPr fontId="2"/>
  </si>
  <si>
    <t>K=F×J</t>
    <phoneticPr fontId="2"/>
  </si>
  <si>
    <t>L</t>
    <phoneticPr fontId="2"/>
  </si>
  <si>
    <t>M=E+I+K-L</t>
    <phoneticPr fontId="2"/>
  </si>
  <si>
    <t>1年当たり合計金額(N)</t>
    <rPh sb="1" eb="2">
      <t>ネン</t>
    </rPh>
    <rPh sb="2" eb="3">
      <t>ア</t>
    </rPh>
    <rPh sb="5" eb="7">
      <t>ゴウケイ</t>
    </rPh>
    <rPh sb="7" eb="9">
      <t>キンガク</t>
    </rPh>
    <phoneticPr fontId="2"/>
  </si>
  <si>
    <t>(P)=(O)－((O)×10/110)</t>
    <phoneticPr fontId="2"/>
  </si>
  <si>
    <t>６　各月の電気料金合計(M)欄には、１円未満の端数を切り捨てた金額を記載すること。</t>
    <rPh sb="5" eb="7">
      <t>デンキ</t>
    </rPh>
    <rPh sb="7" eb="9">
      <t>リョウキン</t>
    </rPh>
    <rPh sb="14" eb="15">
      <t>ラン</t>
    </rPh>
    <phoneticPr fontId="2"/>
  </si>
  <si>
    <t>７　1年当たり合計金額(N)欄には、各月の電気料金を合計した金額を記載すること。</t>
    <rPh sb="3" eb="4">
      <t>ネン</t>
    </rPh>
    <rPh sb="4" eb="5">
      <t>ア</t>
    </rPh>
    <rPh sb="7" eb="9">
      <t>ゴウケイ</t>
    </rPh>
    <rPh sb="9" eb="11">
      <t>キンガク</t>
    </rPh>
    <rPh sb="14" eb="15">
      <t>ラン</t>
    </rPh>
    <rPh sb="18" eb="20">
      <t>カクツキ</t>
    </rPh>
    <rPh sb="21" eb="23">
      <t>デンキ</t>
    </rPh>
    <rPh sb="23" eb="25">
      <t>リョウキン</t>
    </rPh>
    <rPh sb="26" eb="28">
      <t>ゴウケイ</t>
    </rPh>
    <rPh sb="30" eb="32">
      <t>キンガク</t>
    </rPh>
    <rPh sb="33" eb="35">
      <t>キサイ</t>
    </rPh>
    <phoneticPr fontId="2"/>
  </si>
  <si>
    <t>９　入札書記入金額(P)欄には、(O)欄の額から同額に110分の10を乗じて得た額（１円未満の端数切捨て）を減じた額を記載すること。</t>
    <rPh sb="24" eb="26">
      <t>ドウガク</t>
    </rPh>
    <phoneticPr fontId="2"/>
  </si>
  <si>
    <t>３　力率による割引制度がある場合は、力率割引率(C欄)にその割引に相当する乗数を記載すること（例：15%割引されるのであれば0.85と記載し、割引がない場合は1と記載すること。）。</t>
    <rPh sb="2" eb="3">
      <t>リキ</t>
    </rPh>
    <rPh sb="3" eb="4">
      <t>リツ</t>
    </rPh>
    <rPh sb="7" eb="9">
      <t>ワリビキ</t>
    </rPh>
    <rPh sb="9" eb="11">
      <t>セイド</t>
    </rPh>
    <rPh sb="14" eb="16">
      <t>バアイ</t>
    </rPh>
    <rPh sb="22" eb="23">
      <t>リツ</t>
    </rPh>
    <rPh sb="30" eb="32">
      <t>ワリビキ</t>
    </rPh>
    <rPh sb="33" eb="35">
      <t>ソウトウ</t>
    </rPh>
    <rPh sb="37" eb="39">
      <t>ジョウスウ</t>
    </rPh>
    <rPh sb="40" eb="42">
      <t>キサイ</t>
    </rPh>
    <rPh sb="67" eb="69">
      <t>キサイ</t>
    </rPh>
    <phoneticPr fontId="2"/>
  </si>
  <si>
    <t>　を添付すること。</t>
    <phoneticPr fontId="2"/>
  </si>
  <si>
    <t>５　固有の割引額(L欄)には、入札者固有の割引制度が適用できる場合（基本料金における割引制度(D欄）を除く。）に、その金額を記載し、その割引制度及び記載した割引額の算定方法が</t>
    <rPh sb="2" eb="4">
      <t>コユウ</t>
    </rPh>
    <rPh sb="5" eb="7">
      <t>ワリビキ</t>
    </rPh>
    <rPh sb="7" eb="8">
      <t>ガク</t>
    </rPh>
    <rPh sb="10" eb="11">
      <t>ラン</t>
    </rPh>
    <rPh sb="15" eb="18">
      <t>ニュウサツシャ</t>
    </rPh>
    <rPh sb="18" eb="20">
      <t>コユウ</t>
    </rPh>
    <rPh sb="21" eb="23">
      <t>ワリビキ</t>
    </rPh>
    <rPh sb="23" eb="25">
      <t>セイド</t>
    </rPh>
    <rPh sb="26" eb="28">
      <t>テキヨウ</t>
    </rPh>
    <rPh sb="31" eb="33">
      <t>バアイ</t>
    </rPh>
    <rPh sb="34" eb="36">
      <t>キホン</t>
    </rPh>
    <rPh sb="36" eb="38">
      <t>リョウキン</t>
    </rPh>
    <rPh sb="42" eb="44">
      <t>ワリビキ</t>
    </rPh>
    <rPh sb="44" eb="46">
      <t>セイド</t>
    </rPh>
    <rPh sb="48" eb="49">
      <t>ラン</t>
    </rPh>
    <rPh sb="51" eb="52">
      <t>ノゾ</t>
    </rPh>
    <rPh sb="59" eb="61">
      <t>キンガク</t>
    </rPh>
    <rPh sb="62" eb="64">
      <t>キサイ</t>
    </rPh>
    <phoneticPr fontId="2"/>
  </si>
  <si>
    <t>　分かる書類（任意様式）を添付すること。</t>
    <rPh sb="1" eb="2">
      <t>ワ</t>
    </rPh>
    <phoneticPr fontId="2"/>
  </si>
  <si>
    <t>４　契約電力に関する割引制度（長期契約等）がある場合は、固有の割引額(D欄)にその割引に相当する金額を記載し、その割引制度及び記載した割引額の算定方法がわかる書類（任意様式）</t>
    <rPh sb="2" eb="4">
      <t>ケイヤク</t>
    </rPh>
    <rPh sb="4" eb="6">
      <t>デンリョク</t>
    </rPh>
    <rPh sb="7" eb="8">
      <t>カン</t>
    </rPh>
    <rPh sb="10" eb="12">
      <t>ワリビキ</t>
    </rPh>
    <rPh sb="12" eb="14">
      <t>セイド</t>
    </rPh>
    <rPh sb="15" eb="17">
      <t>チョウキ</t>
    </rPh>
    <rPh sb="17" eb="19">
      <t>ケイヤク</t>
    </rPh>
    <rPh sb="19" eb="20">
      <t>トウ</t>
    </rPh>
    <rPh sb="24" eb="26">
      <t>バアイ</t>
    </rPh>
    <rPh sb="28" eb="30">
      <t>コユウ</t>
    </rPh>
    <rPh sb="31" eb="33">
      <t>ワリビキ</t>
    </rPh>
    <rPh sb="33" eb="34">
      <t>ガク</t>
    </rPh>
    <rPh sb="36" eb="37">
      <t>ラン</t>
    </rPh>
    <rPh sb="41" eb="43">
      <t>ワリビキ</t>
    </rPh>
    <rPh sb="44" eb="46">
      <t>ソウトウ</t>
    </rPh>
    <rPh sb="48" eb="50">
      <t>キンガク</t>
    </rPh>
    <rPh sb="51" eb="53">
      <t>キサイ</t>
    </rPh>
    <rPh sb="57" eb="59">
      <t>ワリビキ</t>
    </rPh>
    <rPh sb="59" eb="61">
      <t>セイド</t>
    </rPh>
    <rPh sb="61" eb="62">
      <t>オヨ</t>
    </rPh>
    <rPh sb="63" eb="65">
      <t>キサイ</t>
    </rPh>
    <phoneticPr fontId="2"/>
  </si>
  <si>
    <t>供給期間（3年分）金額(O)</t>
    <rPh sb="0" eb="2">
      <t>キョウキュウ</t>
    </rPh>
    <rPh sb="2" eb="4">
      <t>キカン</t>
    </rPh>
    <rPh sb="6" eb="7">
      <t>ネン</t>
    </rPh>
    <rPh sb="7" eb="8">
      <t>ブン</t>
    </rPh>
    <rPh sb="9" eb="11">
      <t>キンガク</t>
    </rPh>
    <phoneticPr fontId="2"/>
  </si>
  <si>
    <t>O=N×3年</t>
    <rPh sb="5" eb="6">
      <t>ネン</t>
    </rPh>
    <phoneticPr fontId="2"/>
  </si>
  <si>
    <t>供給期間（3年分）</t>
    <phoneticPr fontId="2"/>
  </si>
  <si>
    <t>２　燃料費等調整単価(J欄)については、各入札者の契約約款に基づく2026年1月分電気料金に適用する「燃料費調整単価」及び「市場価格調整単価」又は「それに準じる単価」を合計した</t>
    <rPh sb="5" eb="6">
      <t>トウ</t>
    </rPh>
    <rPh sb="12" eb="13">
      <t>ラン</t>
    </rPh>
    <rPh sb="37" eb="38">
      <t>ネン</t>
    </rPh>
    <rPh sb="39" eb="40">
      <t>ガツ</t>
    </rPh>
    <rPh sb="40" eb="41">
      <t>ブン</t>
    </rPh>
    <rPh sb="41" eb="45">
      <t>デンキリョウキン</t>
    </rPh>
    <rPh sb="46" eb="48">
      <t>テキヨウ</t>
    </rPh>
    <phoneticPr fontId="2"/>
  </si>
  <si>
    <t>　単価（国の電気・ガス料金負担軽減支援事業による値引き及び再生可能エネルギー発電促進賦課金は含めないこと）を記載すること。</t>
    <rPh sb="4" eb="5">
      <t>クニ</t>
    </rPh>
    <rPh sb="11" eb="13">
      <t>リョウキン</t>
    </rPh>
    <rPh sb="13" eb="15">
      <t>フタン</t>
    </rPh>
    <rPh sb="15" eb="17">
      <t>ケイゲン</t>
    </rPh>
    <rPh sb="17" eb="19">
      <t>シエン</t>
    </rPh>
    <rPh sb="24" eb="26">
      <t>ネビ</t>
    </rPh>
    <rPh sb="27" eb="28">
      <t>オヨ</t>
    </rPh>
    <phoneticPr fontId="2"/>
  </si>
  <si>
    <t>　なお、2026年4月以降の実際の燃料費等調整額については、契約約款に基づきそれぞれ算出されるものとする。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</si>
</sst>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00_);[Red]\(#,##0.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6"/>
      <name val="BIZ UD明朝 Medium"/>
      <family val="1"/>
      <charset val="128"/>
    </font>
    <font>
      <sz val="14"/>
      <name val="BIZ UD明朝 Medium"/>
      <family val="1"/>
      <charset val="128"/>
    </font>
    <font>
      <sz val="11"/>
      <name val="BIZ UD明朝 Medium"/>
      <family val="1"/>
      <charset val="128"/>
    </font>
    <font>
      <sz val="10.5"/>
      <name val="BIZ UD明朝 Medium"/>
      <family val="1"/>
      <charset val="128"/>
    </font>
    <font>
      <sz val="10"/>
      <name val="BIZ UD明朝 Medium"/>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0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176" fontId="9" fillId="0" borderId="8" xfId="2" applyNumberFormat="1" applyFont="1" applyBorder="1" applyAlignment="1">
      <alignment horizontal="center" vertical="center" shrinkToFit="1"/>
    </xf>
    <xf numFmtId="176" fontId="7" fillId="0" borderId="8" xfId="2" applyNumberFormat="1" applyFont="1" applyBorder="1" applyAlignment="1">
      <alignment horizontal="right" vertical="center"/>
    </xf>
    <xf numFmtId="2" fontId="7" fillId="2" borderId="8" xfId="0" applyNumberFormat="1" applyFont="1" applyFill="1" applyBorder="1" applyAlignment="1">
      <alignment vertical="center"/>
    </xf>
    <xf numFmtId="40" fontId="7" fillId="0" borderId="8" xfId="2" applyNumberFormat="1" applyFont="1" applyBorder="1" applyAlignment="1">
      <alignment vertical="center" shrinkToFit="1"/>
    </xf>
    <xf numFmtId="176" fontId="9" fillId="0" borderId="9" xfId="2" applyNumberFormat="1" applyFont="1" applyBorder="1" applyAlignment="1">
      <alignment horizontal="center" vertical="center" shrinkToFit="1"/>
    </xf>
    <xf numFmtId="176" fontId="7" fillId="0" borderId="9" xfId="2" applyNumberFormat="1" applyFont="1" applyBorder="1" applyAlignment="1">
      <alignment horizontal="right" vertical="center"/>
    </xf>
    <xf numFmtId="2" fontId="7" fillId="2" borderId="9" xfId="0" applyNumberFormat="1" applyFont="1" applyFill="1" applyBorder="1" applyAlignment="1">
      <alignment vertical="center"/>
    </xf>
    <xf numFmtId="40" fontId="7" fillId="0" borderId="9" xfId="2" applyNumberFormat="1" applyFont="1" applyBorder="1" applyAlignment="1">
      <alignment vertical="center" shrinkToFit="1"/>
    </xf>
    <xf numFmtId="176" fontId="9" fillId="0" borderId="10" xfId="2" applyNumberFormat="1" applyFont="1" applyBorder="1" applyAlignment="1">
      <alignment horizontal="center" vertical="center" shrinkToFit="1"/>
    </xf>
    <xf numFmtId="176" fontId="7" fillId="0" borderId="10" xfId="2" applyNumberFormat="1" applyFont="1" applyBorder="1" applyAlignment="1">
      <alignment horizontal="right" vertical="center"/>
    </xf>
    <xf numFmtId="2" fontId="7" fillId="2" borderId="10" xfId="0" applyNumberFormat="1" applyFont="1" applyFill="1" applyBorder="1" applyAlignment="1">
      <alignment vertical="center"/>
    </xf>
    <xf numFmtId="40" fontId="7" fillId="0" borderId="10" xfId="2" applyNumberFormat="1" applyFont="1" applyBorder="1" applyAlignment="1">
      <alignment vertical="center" shrinkToFit="1"/>
    </xf>
    <xf numFmtId="176" fontId="7" fillId="0" borderId="11" xfId="2" applyNumberFormat="1" applyFont="1" applyBorder="1" applyAlignment="1">
      <alignment horizontal="right" vertical="center" shrinkToFit="1"/>
    </xf>
    <xf numFmtId="0" fontId="7" fillId="0" borderId="12" xfId="0" applyFont="1" applyBorder="1" applyAlignment="1">
      <alignment vertical="center"/>
    </xf>
    <xf numFmtId="0" fontId="7" fillId="0" borderId="13" xfId="0" applyFont="1" applyBorder="1" applyAlignment="1">
      <alignment horizontal="center" vertical="center" shrinkToFit="1"/>
    </xf>
    <xf numFmtId="176" fontId="7" fillId="0" borderId="14" xfId="2" applyNumberFormat="1" applyFont="1" applyBorder="1" applyAlignment="1">
      <alignment horizontal="right" vertical="center" shrinkToFit="1"/>
    </xf>
    <xf numFmtId="0" fontId="7" fillId="0" borderId="15" xfId="0" applyFont="1" applyBorder="1" applyAlignment="1">
      <alignment vertical="center"/>
    </xf>
    <xf numFmtId="38" fontId="7" fillId="0" borderId="16" xfId="0" applyNumberFormat="1" applyFont="1" applyBorder="1" applyAlignment="1">
      <alignment vertical="center"/>
    </xf>
    <xf numFmtId="0" fontId="7" fillId="0" borderId="0" xfId="0" applyFont="1" applyAlignment="1">
      <alignment horizontal="center" vertical="center"/>
    </xf>
    <xf numFmtId="38" fontId="7" fillId="0" borderId="0" xfId="2" applyFont="1" applyBorder="1" applyAlignment="1">
      <alignment vertical="center"/>
    </xf>
    <xf numFmtId="176" fontId="7" fillId="0" borderId="0" xfId="2" applyNumberFormat="1" applyFont="1" applyBorder="1" applyAlignment="1">
      <alignment horizontal="right" vertical="center" shrinkToFit="1"/>
    </xf>
    <xf numFmtId="0" fontId="7" fillId="0" borderId="0" xfId="0" applyFont="1" applyAlignment="1">
      <alignment vertical="center"/>
    </xf>
    <xf numFmtId="176" fontId="7" fillId="0" borderId="17" xfId="2" applyNumberFormat="1" applyFont="1" applyFill="1" applyBorder="1" applyAlignment="1">
      <alignment vertical="center" shrinkToFit="1"/>
    </xf>
    <xf numFmtId="38" fontId="7" fillId="0" borderId="0" xfId="0" applyNumberFormat="1" applyFont="1" applyAlignment="1">
      <alignment vertical="center"/>
    </xf>
    <xf numFmtId="176" fontId="7" fillId="0" borderId="0" xfId="2" applyNumberFormat="1" applyFont="1" applyFill="1" applyBorder="1" applyAlignment="1">
      <alignment vertical="center" shrinkToFit="1"/>
    </xf>
    <xf numFmtId="176" fontId="7" fillId="0" borderId="0" xfId="2" applyNumberFormat="1" applyFont="1" applyBorder="1" applyAlignment="1">
      <alignment vertical="center" shrinkToFit="1"/>
    </xf>
    <xf numFmtId="0" fontId="7" fillId="0" borderId="18" xfId="0" applyFont="1" applyBorder="1" applyAlignment="1">
      <alignment horizontal="center" vertical="center" shrinkToFit="1"/>
    </xf>
    <xf numFmtId="0" fontId="7" fillId="0" borderId="0" xfId="0" applyFont="1" applyAlignment="1">
      <alignment horizontal="left" vertical="center"/>
    </xf>
    <xf numFmtId="0" fontId="9" fillId="0" borderId="0" xfId="0" applyFont="1" applyAlignment="1">
      <alignment vertical="center"/>
    </xf>
    <xf numFmtId="0" fontId="7" fillId="0" borderId="19" xfId="0" applyFont="1" applyBorder="1" applyAlignment="1">
      <alignment horizontal="center" vertical="center" shrinkToFit="1"/>
    </xf>
    <xf numFmtId="0" fontId="7" fillId="0" borderId="16" xfId="0" applyFont="1" applyBorder="1" applyAlignment="1">
      <alignment horizontal="center" vertical="center" shrinkToFit="1"/>
    </xf>
    <xf numFmtId="0" fontId="9" fillId="0" borderId="0" xfId="0" applyFont="1" applyAlignment="1">
      <alignment horizontal="left" vertical="center"/>
    </xf>
    <xf numFmtId="0" fontId="7" fillId="0" borderId="10" xfId="0" applyFont="1" applyBorder="1" applyAlignment="1">
      <alignment horizontal="center" vertical="center" wrapText="1"/>
    </xf>
    <xf numFmtId="0" fontId="7" fillId="0" borderId="29" xfId="0" applyFont="1" applyBorder="1" applyAlignment="1">
      <alignment horizontal="center" vertical="center"/>
    </xf>
    <xf numFmtId="0" fontId="7" fillId="0" borderId="43" xfId="0" applyFont="1" applyBorder="1" applyAlignment="1">
      <alignment horizontal="center" vertical="center"/>
    </xf>
    <xf numFmtId="178" fontId="7" fillId="0" borderId="11" xfId="0" applyNumberFormat="1" applyFont="1" applyBorder="1" applyAlignment="1">
      <alignment horizontal="right" vertical="center"/>
    </xf>
    <xf numFmtId="178" fontId="7" fillId="0" borderId="30" xfId="0" applyNumberFormat="1" applyFont="1" applyBorder="1" applyAlignment="1">
      <alignment horizontal="righ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3"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xf>
    <xf numFmtId="176" fontId="7" fillId="0" borderId="11" xfId="2" applyNumberFormat="1" applyFont="1" applyBorder="1" applyAlignment="1">
      <alignment horizontal="right" vertical="center"/>
    </xf>
    <xf numFmtId="176" fontId="7" fillId="0" borderId="30" xfId="2" applyNumberFormat="1" applyFont="1" applyBorder="1" applyAlignment="1">
      <alignment horizontal="right" vertical="center"/>
    </xf>
    <xf numFmtId="38" fontId="7" fillId="0" borderId="13" xfId="0" applyNumberFormat="1" applyFont="1" applyBorder="1" applyAlignment="1">
      <alignment horizontal="right" vertical="center"/>
    </xf>
    <xf numFmtId="38" fontId="7" fillId="0" borderId="31" xfId="0" applyNumberFormat="1" applyFont="1" applyBorder="1" applyAlignment="1">
      <alignment horizontal="right" vertical="center"/>
    </xf>
    <xf numFmtId="0" fontId="7" fillId="0" borderId="40" xfId="0" applyFont="1" applyBorder="1" applyAlignment="1">
      <alignment horizontal="center" vertical="center"/>
    </xf>
    <xf numFmtId="177" fontId="7" fillId="0" borderId="41" xfId="2" applyNumberFormat="1" applyFont="1" applyBorder="1" applyAlignment="1">
      <alignment horizontal="right" vertical="center"/>
    </xf>
    <xf numFmtId="177" fontId="7" fillId="0" borderId="42" xfId="2" applyNumberFormat="1" applyFont="1" applyBorder="1" applyAlignment="1">
      <alignment horizontal="right" vertical="center"/>
    </xf>
    <xf numFmtId="178" fontId="7" fillId="2" borderId="2" xfId="0" applyNumberFormat="1" applyFont="1" applyFill="1" applyBorder="1" applyAlignment="1">
      <alignment horizontal="right" vertical="center"/>
    </xf>
    <xf numFmtId="178" fontId="7" fillId="2" borderId="30" xfId="0" applyNumberFormat="1" applyFont="1" applyFill="1" applyBorder="1" applyAlignment="1">
      <alignment horizontal="right" vertical="center"/>
    </xf>
    <xf numFmtId="178" fontId="7" fillId="0" borderId="2" xfId="0" applyNumberFormat="1" applyFont="1" applyBorder="1" applyAlignment="1">
      <alignment horizontal="right" vertical="center"/>
    </xf>
    <xf numFmtId="176" fontId="7" fillId="0" borderId="2" xfId="2" applyNumberFormat="1" applyFont="1" applyBorder="1" applyAlignment="1">
      <alignment horizontal="right" vertical="center"/>
    </xf>
    <xf numFmtId="38" fontId="7" fillId="0" borderId="40" xfId="0" applyNumberFormat="1" applyFont="1" applyBorder="1" applyAlignment="1">
      <alignment horizontal="right" vertical="center"/>
    </xf>
    <xf numFmtId="38" fontId="7" fillId="0" borderId="18" xfId="0" applyNumberFormat="1" applyFont="1" applyBorder="1" applyAlignment="1">
      <alignment horizontal="right" vertical="center"/>
    </xf>
    <xf numFmtId="177" fontId="7" fillId="0" borderId="36" xfId="2" applyNumberFormat="1" applyFont="1" applyBorder="1" applyAlignment="1">
      <alignment horizontal="right" vertical="center"/>
    </xf>
    <xf numFmtId="178" fontId="7" fillId="2" borderId="11" xfId="0" applyNumberFormat="1" applyFont="1" applyFill="1" applyBorder="1" applyAlignment="1">
      <alignment horizontal="right" vertical="center"/>
    </xf>
    <xf numFmtId="178" fontId="7" fillId="2" borderId="23" xfId="0" applyNumberFormat="1" applyFont="1" applyFill="1" applyBorder="1" applyAlignment="1">
      <alignment horizontal="center" vertical="center"/>
    </xf>
    <xf numFmtId="178" fontId="7" fillId="2" borderId="24" xfId="0" applyNumberFormat="1" applyFont="1" applyFill="1" applyBorder="1" applyAlignment="1">
      <alignment horizontal="center" vertical="center"/>
    </xf>
    <xf numFmtId="178" fontId="7" fillId="2" borderId="20" xfId="0" applyNumberFormat="1" applyFont="1" applyFill="1" applyBorder="1" applyAlignment="1">
      <alignment horizontal="center" vertical="center"/>
    </xf>
    <xf numFmtId="2" fontId="7" fillId="2" borderId="2" xfId="0" applyNumberFormat="1" applyFont="1" applyFill="1" applyBorder="1" applyAlignment="1">
      <alignment horizontal="center" vertical="center"/>
    </xf>
    <xf numFmtId="2" fontId="7" fillId="2" borderId="22" xfId="0" applyNumberFormat="1" applyFont="1" applyFill="1" applyBorder="1" applyAlignment="1">
      <alignment horizontal="center" vertical="center"/>
    </xf>
    <xf numFmtId="4" fontId="7" fillId="0" borderId="2" xfId="2" applyNumberFormat="1" applyFont="1" applyBorder="1" applyAlignment="1">
      <alignment horizontal="center" vertical="center" shrinkToFit="1"/>
    </xf>
    <xf numFmtId="4" fontId="7" fillId="0" borderId="22" xfId="2" applyNumberFormat="1" applyFont="1" applyBorder="1" applyAlignment="1">
      <alignment horizontal="center" vertical="center" shrinkToFit="1"/>
    </xf>
    <xf numFmtId="178" fontId="7" fillId="2" borderId="21" xfId="0" applyNumberFormat="1" applyFont="1" applyFill="1" applyBorder="1" applyAlignment="1">
      <alignment horizontal="center" vertical="center"/>
    </xf>
    <xf numFmtId="4" fontId="7" fillId="0" borderId="14" xfId="2" applyNumberFormat="1" applyFont="1" applyBorder="1" applyAlignment="1">
      <alignment horizontal="center" vertical="center" shrinkToFit="1"/>
    </xf>
    <xf numFmtId="38" fontId="7" fillId="0" borderId="13" xfId="2" applyFont="1" applyFill="1" applyBorder="1" applyAlignment="1">
      <alignment horizontal="center" vertical="center"/>
    </xf>
    <xf numFmtId="38" fontId="7" fillId="0" borderId="31" xfId="2" applyFont="1" applyFill="1" applyBorder="1" applyAlignment="1">
      <alignment horizontal="center" vertical="center"/>
    </xf>
    <xf numFmtId="38" fontId="7" fillId="0" borderId="16" xfId="2" applyFont="1" applyFill="1" applyBorder="1" applyAlignment="1">
      <alignment horizontal="center" vertical="center"/>
    </xf>
    <xf numFmtId="38" fontId="3" fillId="0" borderId="32" xfId="0" applyNumberFormat="1" applyFont="1" applyBorder="1" applyAlignment="1">
      <alignment horizontal="center" vertical="center"/>
    </xf>
    <xf numFmtId="0" fontId="3" fillId="0" borderId="33" xfId="0" applyFont="1" applyBorder="1" applyAlignment="1">
      <alignment horizontal="center" vertical="center"/>
    </xf>
    <xf numFmtId="0" fontId="5" fillId="0" borderId="0" xfId="0" applyFont="1" applyAlignment="1">
      <alignment horizontal="center" vertical="center"/>
    </xf>
    <xf numFmtId="38" fontId="7" fillId="0" borderId="34" xfId="2" applyFont="1" applyBorder="1" applyAlignment="1">
      <alignment vertical="center"/>
    </xf>
    <xf numFmtId="38" fontId="7" fillId="0" borderId="35" xfId="2" applyFont="1" applyBorder="1" applyAlignment="1">
      <alignment vertical="center"/>
    </xf>
    <xf numFmtId="38" fontId="7" fillId="0" borderId="25" xfId="2" applyFont="1" applyBorder="1" applyAlignment="1">
      <alignment vertical="center"/>
    </xf>
    <xf numFmtId="38" fontId="7" fillId="0" borderId="26" xfId="2" applyFont="1" applyBorder="1" applyAlignment="1">
      <alignment vertical="center"/>
    </xf>
    <xf numFmtId="176" fontId="7" fillId="0" borderId="11" xfId="2" applyNumberFormat="1" applyFont="1" applyBorder="1" applyAlignment="1">
      <alignment horizontal="right" vertical="center" shrinkToFit="1"/>
    </xf>
    <xf numFmtId="176" fontId="7" fillId="0" borderId="14" xfId="2" applyNumberFormat="1" applyFont="1" applyBorder="1" applyAlignment="1">
      <alignment horizontal="right" vertical="center" shrinkToFit="1"/>
    </xf>
    <xf numFmtId="0" fontId="7" fillId="0" borderId="25" xfId="0" applyFont="1" applyBorder="1" applyAlignment="1">
      <alignment vertical="center"/>
    </xf>
    <xf numFmtId="0" fontId="7" fillId="0" borderId="26" xfId="0" applyFont="1" applyBorder="1" applyAlignment="1">
      <alignment vertical="center"/>
    </xf>
    <xf numFmtId="176" fontId="7" fillId="0" borderId="36" xfId="2" applyNumberFormat="1" applyFont="1" applyBorder="1" applyAlignment="1">
      <alignment horizontal="center" vertical="center" shrinkToFit="1"/>
    </xf>
    <xf numFmtId="176" fontId="7" fillId="0" borderId="37" xfId="2" applyNumberFormat="1" applyFont="1" applyBorder="1" applyAlignment="1">
      <alignment horizontal="center" vertical="center" shrinkToFit="1"/>
    </xf>
    <xf numFmtId="176" fontId="7" fillId="0" borderId="38" xfId="2" applyNumberFormat="1" applyFont="1" applyBorder="1" applyAlignment="1">
      <alignment horizontal="center" vertical="center" shrinkToFit="1"/>
    </xf>
    <xf numFmtId="176" fontId="7" fillId="0" borderId="39" xfId="2" applyNumberFormat="1" applyFont="1" applyBorder="1" applyAlignment="1">
      <alignment horizontal="center" vertical="center" shrinkToFit="1"/>
    </xf>
    <xf numFmtId="2" fontId="7" fillId="2" borderId="11" xfId="0" applyNumberFormat="1" applyFont="1" applyFill="1" applyBorder="1" applyAlignment="1">
      <alignment horizontal="center" vertical="center"/>
    </xf>
    <xf numFmtId="4" fontId="7" fillId="0" borderId="11" xfId="2" applyNumberFormat="1" applyFont="1" applyBorder="1" applyAlignment="1">
      <alignment horizontal="center" vertical="center" shrinkToFit="1"/>
    </xf>
    <xf numFmtId="2" fontId="7" fillId="2" borderId="14" xfId="0" applyNumberFormat="1" applyFont="1" applyFill="1" applyBorder="1" applyAlignment="1">
      <alignment horizontal="center" vertical="center"/>
    </xf>
  </cellXfs>
  <cellStyles count="6">
    <cellStyle name="パーセント 2"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9"/>
  <sheetViews>
    <sheetView tabSelected="1" view="pageBreakPreview" zoomScaleNormal="100" zoomScaleSheetLayoutView="100" workbookViewId="0">
      <selection activeCell="I37" sqref="I37"/>
    </sheetView>
  </sheetViews>
  <sheetFormatPr defaultColWidth="9" defaultRowHeight="13.2" x14ac:dyDescent="0.2"/>
  <cols>
    <col min="1" max="1" width="3" style="1" customWidth="1"/>
    <col min="2" max="2" width="9.6640625" style="1" customWidth="1"/>
    <col min="3" max="4" width="10.6640625" style="1" customWidth="1"/>
    <col min="5" max="5" width="8.44140625" style="1" bestFit="1" customWidth="1"/>
    <col min="6" max="6" width="12.6640625" style="1" customWidth="1"/>
    <col min="7" max="7" width="15.6640625" style="1" customWidth="1"/>
    <col min="8" max="8" width="9.44140625" style="1" bestFit="1" customWidth="1"/>
    <col min="9" max="9" width="17.44140625" style="1" customWidth="1"/>
    <col min="10" max="10" width="9.44140625" style="1" bestFit="1" customWidth="1"/>
    <col min="11" max="11" width="10.6640625" style="1" customWidth="1"/>
    <col min="12" max="12" width="11.6640625" style="1" bestFit="1" customWidth="1"/>
    <col min="13" max="13" width="9.44140625" style="1" bestFit="1" customWidth="1"/>
    <col min="14" max="14" width="10.6640625" style="1" customWidth="1"/>
    <col min="15" max="15" width="12.88671875" style="1" customWidth="1"/>
    <col min="16" max="16" width="15.6640625" style="1" customWidth="1"/>
    <col min="17" max="17" width="22" style="1" customWidth="1"/>
    <col min="18" max="18" width="21.6640625" style="1" customWidth="1"/>
    <col min="19" max="16384" width="9" style="1"/>
  </cols>
  <sheetData>
    <row r="1" spans="2:18" ht="18.600000000000001" x14ac:dyDescent="0.2">
      <c r="B1" s="92" t="s">
        <v>38</v>
      </c>
      <c r="C1" s="92"/>
      <c r="D1" s="92"/>
      <c r="E1" s="92"/>
      <c r="F1" s="92"/>
      <c r="G1" s="92"/>
      <c r="H1" s="92"/>
      <c r="I1" s="92"/>
      <c r="J1" s="92"/>
      <c r="K1" s="92"/>
      <c r="L1" s="92"/>
      <c r="M1" s="92"/>
      <c r="N1" s="92"/>
      <c r="O1" s="92"/>
      <c r="P1" s="92"/>
      <c r="Q1" s="92"/>
      <c r="R1" s="3"/>
    </row>
    <row r="2" spans="2:18" ht="16.8" thickBot="1" x14ac:dyDescent="0.25">
      <c r="B2" s="4"/>
      <c r="C2" s="4"/>
      <c r="D2" s="4"/>
      <c r="E2" s="4"/>
      <c r="F2" s="4"/>
      <c r="G2" s="4"/>
      <c r="H2" s="4"/>
      <c r="I2" s="4"/>
      <c r="J2" s="4"/>
      <c r="K2" s="4"/>
      <c r="L2" s="4"/>
      <c r="M2" s="4"/>
      <c r="N2" s="4"/>
      <c r="O2" s="4"/>
      <c r="P2" s="4"/>
      <c r="Q2" s="4"/>
    </row>
    <row r="3" spans="2:18" ht="20.100000000000001" customHeight="1" x14ac:dyDescent="0.2">
      <c r="B3" s="60" t="s">
        <v>21</v>
      </c>
      <c r="C3" s="46" t="s">
        <v>0</v>
      </c>
      <c r="D3" s="47"/>
      <c r="E3" s="47"/>
      <c r="F3" s="47"/>
      <c r="G3" s="47"/>
      <c r="H3" s="50" t="s">
        <v>1</v>
      </c>
      <c r="I3" s="51"/>
      <c r="J3" s="51"/>
      <c r="K3" s="51"/>
      <c r="L3" s="46"/>
      <c r="M3" s="50" t="s">
        <v>39</v>
      </c>
      <c r="N3" s="51"/>
      <c r="O3" s="46"/>
      <c r="P3" s="52" t="s">
        <v>7</v>
      </c>
      <c r="Q3" s="54" t="s">
        <v>4</v>
      </c>
    </row>
    <row r="4" spans="2:18" s="2" customFormat="1" ht="37.799999999999997" x14ac:dyDescent="0.2">
      <c r="B4" s="61"/>
      <c r="C4" s="5" t="s">
        <v>3</v>
      </c>
      <c r="D4" s="6" t="s">
        <v>5</v>
      </c>
      <c r="E4" s="7" t="s">
        <v>17</v>
      </c>
      <c r="F4" s="7" t="s">
        <v>16</v>
      </c>
      <c r="G4" s="6" t="s">
        <v>2</v>
      </c>
      <c r="H4" s="45" t="s">
        <v>6</v>
      </c>
      <c r="I4" s="56" t="s">
        <v>18</v>
      </c>
      <c r="J4" s="57"/>
      <c r="K4" s="6" t="s">
        <v>9</v>
      </c>
      <c r="L4" s="6" t="s">
        <v>2</v>
      </c>
      <c r="M4" s="8" t="s">
        <v>6</v>
      </c>
      <c r="N4" s="6" t="s">
        <v>40</v>
      </c>
      <c r="O4" s="6" t="s">
        <v>2</v>
      </c>
      <c r="P4" s="53"/>
      <c r="Q4" s="55"/>
    </row>
    <row r="5" spans="2:18" s="2" customFormat="1" ht="15.9" customHeight="1" thickBot="1" x14ac:dyDescent="0.25">
      <c r="B5" s="62"/>
      <c r="C5" s="9" t="s">
        <v>10</v>
      </c>
      <c r="D5" s="10" t="s">
        <v>11</v>
      </c>
      <c r="E5" s="10" t="s">
        <v>12</v>
      </c>
      <c r="F5" s="10" t="s">
        <v>13</v>
      </c>
      <c r="G5" s="10" t="s">
        <v>8</v>
      </c>
      <c r="H5" s="10" t="s">
        <v>14</v>
      </c>
      <c r="I5" s="58" t="s">
        <v>15</v>
      </c>
      <c r="J5" s="59"/>
      <c r="K5" s="10" t="s">
        <v>41</v>
      </c>
      <c r="L5" s="10" t="s">
        <v>42</v>
      </c>
      <c r="M5" s="10" t="s">
        <v>14</v>
      </c>
      <c r="N5" s="10" t="s">
        <v>43</v>
      </c>
      <c r="O5" s="10" t="s">
        <v>44</v>
      </c>
      <c r="P5" s="11" t="s">
        <v>45</v>
      </c>
      <c r="Q5" s="12" t="s">
        <v>46</v>
      </c>
    </row>
    <row r="6" spans="2:18" ht="20.100000000000001" customHeight="1" x14ac:dyDescent="0.2">
      <c r="B6" s="60" t="s">
        <v>22</v>
      </c>
      <c r="C6" s="76">
        <v>800</v>
      </c>
      <c r="D6" s="77"/>
      <c r="E6" s="77"/>
      <c r="F6" s="77"/>
      <c r="G6" s="48">
        <f>C6*D6*E6-F6</f>
        <v>0</v>
      </c>
      <c r="H6" s="63">
        <f>SUM(J6:J7)</f>
        <v>86076</v>
      </c>
      <c r="I6" s="13" t="s">
        <v>19</v>
      </c>
      <c r="J6" s="14">
        <v>0</v>
      </c>
      <c r="K6" s="15"/>
      <c r="L6" s="16">
        <f t="shared" ref="L6:L21" si="0">+J6*K6</f>
        <v>0</v>
      </c>
      <c r="M6" s="63">
        <f>H6</f>
        <v>86076</v>
      </c>
      <c r="N6" s="105"/>
      <c r="O6" s="106">
        <f>+M6*N6</f>
        <v>0</v>
      </c>
      <c r="P6" s="78"/>
      <c r="Q6" s="65">
        <f>INT(+G6+L6+L7+O6-P6)</f>
        <v>0</v>
      </c>
    </row>
    <row r="7" spans="2:18" ht="20.100000000000001" customHeight="1" x14ac:dyDescent="0.2">
      <c r="B7" s="61"/>
      <c r="C7" s="69"/>
      <c r="D7" s="71"/>
      <c r="E7" s="71"/>
      <c r="F7" s="71"/>
      <c r="G7" s="49"/>
      <c r="H7" s="64"/>
      <c r="I7" s="17" t="s">
        <v>20</v>
      </c>
      <c r="J7" s="18">
        <v>86076</v>
      </c>
      <c r="K7" s="19"/>
      <c r="L7" s="20">
        <f t="shared" si="0"/>
        <v>0</v>
      </c>
      <c r="M7" s="64"/>
      <c r="N7" s="82"/>
      <c r="O7" s="84"/>
      <c r="P7" s="79"/>
      <c r="Q7" s="66"/>
    </row>
    <row r="8" spans="2:18" ht="20.100000000000001" customHeight="1" x14ac:dyDescent="0.2">
      <c r="B8" s="67" t="s">
        <v>23</v>
      </c>
      <c r="C8" s="68">
        <v>800</v>
      </c>
      <c r="D8" s="70"/>
      <c r="E8" s="70"/>
      <c r="F8" s="70"/>
      <c r="G8" s="72">
        <f>C8*D8*E8-F8</f>
        <v>0</v>
      </c>
      <c r="H8" s="73">
        <f>SUM(J8:J9)</f>
        <v>104532</v>
      </c>
      <c r="I8" s="21" t="s">
        <v>19</v>
      </c>
      <c r="J8" s="22">
        <v>0</v>
      </c>
      <c r="K8" s="23"/>
      <c r="L8" s="24">
        <f t="shared" si="0"/>
        <v>0</v>
      </c>
      <c r="M8" s="73">
        <f>H8</f>
        <v>104532</v>
      </c>
      <c r="N8" s="81"/>
      <c r="O8" s="83">
        <f t="shared" ref="O8:O28" si="1">+M8*N8</f>
        <v>0</v>
      </c>
      <c r="P8" s="80"/>
      <c r="Q8" s="74">
        <f>INT(+G8+L8+L9+O8-P8)</f>
        <v>0</v>
      </c>
    </row>
    <row r="9" spans="2:18" ht="20.100000000000001" customHeight="1" x14ac:dyDescent="0.2">
      <c r="B9" s="61"/>
      <c r="C9" s="69"/>
      <c r="D9" s="71"/>
      <c r="E9" s="71"/>
      <c r="F9" s="71"/>
      <c r="G9" s="49"/>
      <c r="H9" s="64"/>
      <c r="I9" s="17" t="s">
        <v>20</v>
      </c>
      <c r="J9" s="18">
        <v>104532</v>
      </c>
      <c r="K9" s="19"/>
      <c r="L9" s="20">
        <f t="shared" si="0"/>
        <v>0</v>
      </c>
      <c r="M9" s="64"/>
      <c r="N9" s="82"/>
      <c r="O9" s="84"/>
      <c r="P9" s="79"/>
      <c r="Q9" s="75"/>
    </row>
    <row r="10" spans="2:18" ht="20.100000000000001" customHeight="1" x14ac:dyDescent="0.2">
      <c r="B10" s="67" t="s">
        <v>24</v>
      </c>
      <c r="C10" s="68">
        <v>800</v>
      </c>
      <c r="D10" s="70"/>
      <c r="E10" s="70"/>
      <c r="F10" s="70"/>
      <c r="G10" s="72">
        <f>C10*D10*E10-F10</f>
        <v>0</v>
      </c>
      <c r="H10" s="73">
        <f>SUM(J10:J11)</f>
        <v>154006</v>
      </c>
      <c r="I10" s="21" t="s">
        <v>19</v>
      </c>
      <c r="J10" s="22">
        <v>0</v>
      </c>
      <c r="K10" s="23"/>
      <c r="L10" s="24">
        <f t="shared" si="0"/>
        <v>0</v>
      </c>
      <c r="M10" s="73">
        <f>H10</f>
        <v>154006</v>
      </c>
      <c r="N10" s="81"/>
      <c r="O10" s="83">
        <f t="shared" si="1"/>
        <v>0</v>
      </c>
      <c r="P10" s="80"/>
      <c r="Q10" s="74">
        <f>INT(+G10+L10+L11+O10-P10)</f>
        <v>0</v>
      </c>
    </row>
    <row r="11" spans="2:18" ht="20.100000000000001" customHeight="1" x14ac:dyDescent="0.2">
      <c r="B11" s="61"/>
      <c r="C11" s="69"/>
      <c r="D11" s="71"/>
      <c r="E11" s="71"/>
      <c r="F11" s="71"/>
      <c r="G11" s="49"/>
      <c r="H11" s="64"/>
      <c r="I11" s="17" t="s">
        <v>20</v>
      </c>
      <c r="J11" s="18">
        <v>154006</v>
      </c>
      <c r="K11" s="19"/>
      <c r="L11" s="20">
        <f t="shared" si="0"/>
        <v>0</v>
      </c>
      <c r="M11" s="64"/>
      <c r="N11" s="82"/>
      <c r="O11" s="84"/>
      <c r="P11" s="79"/>
      <c r="Q11" s="66"/>
    </row>
    <row r="12" spans="2:18" ht="20.100000000000001" customHeight="1" x14ac:dyDescent="0.2">
      <c r="B12" s="67" t="s">
        <v>25</v>
      </c>
      <c r="C12" s="68">
        <v>800</v>
      </c>
      <c r="D12" s="70"/>
      <c r="E12" s="70"/>
      <c r="F12" s="70"/>
      <c r="G12" s="72">
        <f>C12*D12*E12-F12</f>
        <v>0</v>
      </c>
      <c r="H12" s="73">
        <f>SUM(J12:J13)</f>
        <v>169150</v>
      </c>
      <c r="I12" s="21" t="s">
        <v>19</v>
      </c>
      <c r="J12" s="22">
        <v>169150</v>
      </c>
      <c r="K12" s="23"/>
      <c r="L12" s="24">
        <f t="shared" si="0"/>
        <v>0</v>
      </c>
      <c r="M12" s="73">
        <f>H12</f>
        <v>169150</v>
      </c>
      <c r="N12" s="81"/>
      <c r="O12" s="83">
        <f t="shared" si="1"/>
        <v>0</v>
      </c>
      <c r="P12" s="80"/>
      <c r="Q12" s="74">
        <f>INT(+G12+L12+L13+O12-P12)</f>
        <v>0</v>
      </c>
    </row>
    <row r="13" spans="2:18" ht="20.100000000000001" customHeight="1" x14ac:dyDescent="0.2">
      <c r="B13" s="61"/>
      <c r="C13" s="69"/>
      <c r="D13" s="71"/>
      <c r="E13" s="71"/>
      <c r="F13" s="71"/>
      <c r="G13" s="49"/>
      <c r="H13" s="64"/>
      <c r="I13" s="17" t="s">
        <v>20</v>
      </c>
      <c r="J13" s="18">
        <v>0</v>
      </c>
      <c r="K13" s="19"/>
      <c r="L13" s="20">
        <f t="shared" si="0"/>
        <v>0</v>
      </c>
      <c r="M13" s="64"/>
      <c r="N13" s="82"/>
      <c r="O13" s="84"/>
      <c r="P13" s="79"/>
      <c r="Q13" s="66"/>
    </row>
    <row r="14" spans="2:18" ht="20.100000000000001" customHeight="1" x14ac:dyDescent="0.2">
      <c r="B14" s="67" t="s">
        <v>26</v>
      </c>
      <c r="C14" s="68">
        <v>800</v>
      </c>
      <c r="D14" s="70"/>
      <c r="E14" s="70"/>
      <c r="F14" s="70"/>
      <c r="G14" s="72">
        <f>C14*D14*E14-F14</f>
        <v>0</v>
      </c>
      <c r="H14" s="73">
        <f>SUM(J14:J15)</f>
        <v>192257</v>
      </c>
      <c r="I14" s="21" t="s">
        <v>19</v>
      </c>
      <c r="J14" s="22">
        <v>192257</v>
      </c>
      <c r="K14" s="23"/>
      <c r="L14" s="24">
        <f t="shared" si="0"/>
        <v>0</v>
      </c>
      <c r="M14" s="73">
        <f>H14</f>
        <v>192257</v>
      </c>
      <c r="N14" s="81"/>
      <c r="O14" s="83">
        <f t="shared" si="1"/>
        <v>0</v>
      </c>
      <c r="P14" s="80"/>
      <c r="Q14" s="74">
        <f>INT(+G14+L14+L15+O14-P14)</f>
        <v>0</v>
      </c>
    </row>
    <row r="15" spans="2:18" ht="20.100000000000001" customHeight="1" x14ac:dyDescent="0.2">
      <c r="B15" s="61"/>
      <c r="C15" s="69"/>
      <c r="D15" s="71"/>
      <c r="E15" s="71"/>
      <c r="F15" s="71"/>
      <c r="G15" s="49"/>
      <c r="H15" s="64"/>
      <c r="I15" s="17" t="s">
        <v>20</v>
      </c>
      <c r="J15" s="18">
        <v>0</v>
      </c>
      <c r="K15" s="19"/>
      <c r="L15" s="20">
        <f t="shared" si="0"/>
        <v>0</v>
      </c>
      <c r="M15" s="64"/>
      <c r="N15" s="82"/>
      <c r="O15" s="84"/>
      <c r="P15" s="79"/>
      <c r="Q15" s="66"/>
    </row>
    <row r="16" spans="2:18" ht="20.100000000000001" customHeight="1" x14ac:dyDescent="0.2">
      <c r="B16" s="67" t="s">
        <v>27</v>
      </c>
      <c r="C16" s="68">
        <v>800</v>
      </c>
      <c r="D16" s="70"/>
      <c r="E16" s="70"/>
      <c r="F16" s="70"/>
      <c r="G16" s="72">
        <f>C16*D16*E16-F16</f>
        <v>0</v>
      </c>
      <c r="H16" s="73">
        <f>SUM(J16:J17)</f>
        <v>149297</v>
      </c>
      <c r="I16" s="21" t="s">
        <v>19</v>
      </c>
      <c r="J16" s="22">
        <v>149297</v>
      </c>
      <c r="K16" s="23"/>
      <c r="L16" s="24">
        <f t="shared" si="0"/>
        <v>0</v>
      </c>
      <c r="M16" s="73">
        <f>H16</f>
        <v>149297</v>
      </c>
      <c r="N16" s="81"/>
      <c r="O16" s="83">
        <f t="shared" si="1"/>
        <v>0</v>
      </c>
      <c r="P16" s="80"/>
      <c r="Q16" s="74">
        <f>INT(+G16+L16+L17+O16-P16)</f>
        <v>0</v>
      </c>
    </row>
    <row r="17" spans="2:18" ht="20.100000000000001" customHeight="1" x14ac:dyDescent="0.2">
      <c r="B17" s="61"/>
      <c r="C17" s="69"/>
      <c r="D17" s="71"/>
      <c r="E17" s="71"/>
      <c r="F17" s="71"/>
      <c r="G17" s="49"/>
      <c r="H17" s="64"/>
      <c r="I17" s="17" t="s">
        <v>20</v>
      </c>
      <c r="J17" s="18">
        <v>0</v>
      </c>
      <c r="K17" s="19"/>
      <c r="L17" s="20">
        <f t="shared" si="0"/>
        <v>0</v>
      </c>
      <c r="M17" s="64"/>
      <c r="N17" s="82"/>
      <c r="O17" s="84"/>
      <c r="P17" s="79"/>
      <c r="Q17" s="66"/>
    </row>
    <row r="18" spans="2:18" ht="20.100000000000001" customHeight="1" x14ac:dyDescent="0.2">
      <c r="B18" s="67" t="s">
        <v>28</v>
      </c>
      <c r="C18" s="68">
        <v>800</v>
      </c>
      <c r="D18" s="70"/>
      <c r="E18" s="70"/>
      <c r="F18" s="70"/>
      <c r="G18" s="72">
        <f>C18*D18*E18-F18</f>
        <v>0</v>
      </c>
      <c r="H18" s="73">
        <f>SUM(J18:J19)</f>
        <v>140299</v>
      </c>
      <c r="I18" s="21" t="s">
        <v>19</v>
      </c>
      <c r="J18" s="22">
        <v>0</v>
      </c>
      <c r="K18" s="23"/>
      <c r="L18" s="24">
        <f t="shared" si="0"/>
        <v>0</v>
      </c>
      <c r="M18" s="73">
        <f>H18</f>
        <v>140299</v>
      </c>
      <c r="N18" s="81"/>
      <c r="O18" s="83">
        <f t="shared" si="1"/>
        <v>0</v>
      </c>
      <c r="P18" s="80"/>
      <c r="Q18" s="74">
        <f>INT(+G18+L18+L19+O18-P18)</f>
        <v>0</v>
      </c>
    </row>
    <row r="19" spans="2:18" ht="20.100000000000001" customHeight="1" x14ac:dyDescent="0.2">
      <c r="B19" s="61"/>
      <c r="C19" s="69"/>
      <c r="D19" s="71"/>
      <c r="E19" s="71"/>
      <c r="F19" s="71"/>
      <c r="G19" s="49"/>
      <c r="H19" s="64"/>
      <c r="I19" s="17" t="s">
        <v>20</v>
      </c>
      <c r="J19" s="18">
        <v>140299</v>
      </c>
      <c r="K19" s="19"/>
      <c r="L19" s="20">
        <f t="shared" si="0"/>
        <v>0</v>
      </c>
      <c r="M19" s="64"/>
      <c r="N19" s="82"/>
      <c r="O19" s="84"/>
      <c r="P19" s="79"/>
      <c r="Q19" s="66"/>
    </row>
    <row r="20" spans="2:18" ht="20.100000000000001" customHeight="1" x14ac:dyDescent="0.2">
      <c r="B20" s="67" t="s">
        <v>29</v>
      </c>
      <c r="C20" s="68">
        <v>800</v>
      </c>
      <c r="D20" s="70"/>
      <c r="E20" s="70"/>
      <c r="F20" s="70"/>
      <c r="G20" s="72">
        <f>C20*D20*E20-F20</f>
        <v>0</v>
      </c>
      <c r="H20" s="73">
        <f>SUM(J20:J21)</f>
        <v>105372</v>
      </c>
      <c r="I20" s="21" t="s">
        <v>19</v>
      </c>
      <c r="J20" s="22">
        <v>0</v>
      </c>
      <c r="K20" s="23"/>
      <c r="L20" s="24">
        <f t="shared" si="0"/>
        <v>0</v>
      </c>
      <c r="M20" s="73">
        <f>H20</f>
        <v>105372</v>
      </c>
      <c r="N20" s="81"/>
      <c r="O20" s="83">
        <f t="shared" si="1"/>
        <v>0</v>
      </c>
      <c r="P20" s="80"/>
      <c r="Q20" s="74">
        <f>INT(+G20+L20+L21+O20-P20)</f>
        <v>0</v>
      </c>
    </row>
    <row r="21" spans="2:18" ht="20.100000000000001" customHeight="1" x14ac:dyDescent="0.2">
      <c r="B21" s="61"/>
      <c r="C21" s="69"/>
      <c r="D21" s="71"/>
      <c r="E21" s="71"/>
      <c r="F21" s="71"/>
      <c r="G21" s="49"/>
      <c r="H21" s="64"/>
      <c r="I21" s="17" t="s">
        <v>20</v>
      </c>
      <c r="J21" s="18">
        <v>105372</v>
      </c>
      <c r="K21" s="19"/>
      <c r="L21" s="20">
        <f t="shared" si="0"/>
        <v>0</v>
      </c>
      <c r="M21" s="64"/>
      <c r="N21" s="82"/>
      <c r="O21" s="84"/>
      <c r="P21" s="79"/>
      <c r="Q21" s="66"/>
    </row>
    <row r="22" spans="2:18" ht="20.100000000000001" customHeight="1" x14ac:dyDescent="0.2">
      <c r="B22" s="67" t="s">
        <v>30</v>
      </c>
      <c r="C22" s="68">
        <v>800</v>
      </c>
      <c r="D22" s="70"/>
      <c r="E22" s="70"/>
      <c r="F22" s="70"/>
      <c r="G22" s="72">
        <f>C22*D22*E22-F22</f>
        <v>0</v>
      </c>
      <c r="H22" s="73">
        <f>SUM(J22:J23)</f>
        <v>100152</v>
      </c>
      <c r="I22" s="21" t="s">
        <v>19</v>
      </c>
      <c r="J22" s="22">
        <v>0</v>
      </c>
      <c r="K22" s="23"/>
      <c r="L22" s="24">
        <f t="shared" ref="L22:L29" si="2">+J22*K22</f>
        <v>0</v>
      </c>
      <c r="M22" s="73">
        <f>H22</f>
        <v>100152</v>
      </c>
      <c r="N22" s="81"/>
      <c r="O22" s="83">
        <f t="shared" si="1"/>
        <v>0</v>
      </c>
      <c r="P22" s="80"/>
      <c r="Q22" s="74">
        <f>INT(+G22+L22+L23+O22-P22)</f>
        <v>0</v>
      </c>
    </row>
    <row r="23" spans="2:18" ht="20.100000000000001" customHeight="1" x14ac:dyDescent="0.2">
      <c r="B23" s="61"/>
      <c r="C23" s="69"/>
      <c r="D23" s="71"/>
      <c r="E23" s="71"/>
      <c r="F23" s="71"/>
      <c r="G23" s="49"/>
      <c r="H23" s="64"/>
      <c r="I23" s="17" t="s">
        <v>20</v>
      </c>
      <c r="J23" s="18">
        <v>100152</v>
      </c>
      <c r="K23" s="19"/>
      <c r="L23" s="20">
        <f t="shared" si="2"/>
        <v>0</v>
      </c>
      <c r="M23" s="64"/>
      <c r="N23" s="82"/>
      <c r="O23" s="84"/>
      <c r="P23" s="79"/>
      <c r="Q23" s="66"/>
    </row>
    <row r="24" spans="2:18" ht="20.100000000000001" customHeight="1" x14ac:dyDescent="0.2">
      <c r="B24" s="67" t="s">
        <v>31</v>
      </c>
      <c r="C24" s="68">
        <v>800</v>
      </c>
      <c r="D24" s="70"/>
      <c r="E24" s="70"/>
      <c r="F24" s="70"/>
      <c r="G24" s="72">
        <f>C24*D24*E24-F24</f>
        <v>0</v>
      </c>
      <c r="H24" s="73">
        <f>SUM(J24:J25)</f>
        <v>105360</v>
      </c>
      <c r="I24" s="21" t="s">
        <v>19</v>
      </c>
      <c r="J24" s="22">
        <v>0</v>
      </c>
      <c r="K24" s="23"/>
      <c r="L24" s="24">
        <f t="shared" si="2"/>
        <v>0</v>
      </c>
      <c r="M24" s="73">
        <f>H24</f>
        <v>105360</v>
      </c>
      <c r="N24" s="81"/>
      <c r="O24" s="83">
        <f t="shared" si="1"/>
        <v>0</v>
      </c>
      <c r="P24" s="80"/>
      <c r="Q24" s="74">
        <f>INT(+G24+L24+L25+O24-P24)</f>
        <v>0</v>
      </c>
    </row>
    <row r="25" spans="2:18" ht="20.100000000000001" customHeight="1" x14ac:dyDescent="0.2">
      <c r="B25" s="61"/>
      <c r="C25" s="69"/>
      <c r="D25" s="71"/>
      <c r="E25" s="71"/>
      <c r="F25" s="71"/>
      <c r="G25" s="49"/>
      <c r="H25" s="64"/>
      <c r="I25" s="17" t="s">
        <v>20</v>
      </c>
      <c r="J25" s="18">
        <v>105360</v>
      </c>
      <c r="K25" s="19"/>
      <c r="L25" s="20">
        <f t="shared" si="2"/>
        <v>0</v>
      </c>
      <c r="M25" s="64"/>
      <c r="N25" s="82"/>
      <c r="O25" s="84"/>
      <c r="P25" s="79"/>
      <c r="Q25" s="66"/>
    </row>
    <row r="26" spans="2:18" ht="20.100000000000001" customHeight="1" x14ac:dyDescent="0.2">
      <c r="B26" s="67" t="s">
        <v>32</v>
      </c>
      <c r="C26" s="68">
        <v>800</v>
      </c>
      <c r="D26" s="70"/>
      <c r="E26" s="70"/>
      <c r="F26" s="70"/>
      <c r="G26" s="72">
        <f>C26*D26*E26-F26</f>
        <v>0</v>
      </c>
      <c r="H26" s="73">
        <f>SUM(J26:J27)</f>
        <v>104712</v>
      </c>
      <c r="I26" s="21" t="s">
        <v>19</v>
      </c>
      <c r="J26" s="22">
        <v>0</v>
      </c>
      <c r="K26" s="23"/>
      <c r="L26" s="24">
        <f t="shared" si="2"/>
        <v>0</v>
      </c>
      <c r="M26" s="73">
        <f>H26</f>
        <v>104712</v>
      </c>
      <c r="N26" s="81"/>
      <c r="O26" s="83">
        <f t="shared" si="1"/>
        <v>0</v>
      </c>
      <c r="P26" s="80"/>
      <c r="Q26" s="74">
        <f>INT(+G26+L26+L27+O26-P26)</f>
        <v>0</v>
      </c>
    </row>
    <row r="27" spans="2:18" ht="20.100000000000001" customHeight="1" x14ac:dyDescent="0.2">
      <c r="B27" s="61"/>
      <c r="C27" s="69"/>
      <c r="D27" s="71"/>
      <c r="E27" s="71"/>
      <c r="F27" s="71"/>
      <c r="G27" s="49"/>
      <c r="H27" s="64"/>
      <c r="I27" s="17" t="s">
        <v>20</v>
      </c>
      <c r="J27" s="18">
        <v>104712</v>
      </c>
      <c r="K27" s="19"/>
      <c r="L27" s="20">
        <f t="shared" si="2"/>
        <v>0</v>
      </c>
      <c r="M27" s="64"/>
      <c r="N27" s="82"/>
      <c r="O27" s="84"/>
      <c r="P27" s="79"/>
      <c r="Q27" s="66"/>
    </row>
    <row r="28" spans="2:18" ht="20.100000000000001" customHeight="1" x14ac:dyDescent="0.2">
      <c r="B28" s="67" t="s">
        <v>33</v>
      </c>
      <c r="C28" s="68">
        <v>800</v>
      </c>
      <c r="D28" s="70"/>
      <c r="E28" s="70"/>
      <c r="F28" s="70"/>
      <c r="G28" s="72">
        <f>C28*D28*E28-F28</f>
        <v>0</v>
      </c>
      <c r="H28" s="73">
        <f>SUM(J28:J29)</f>
        <v>125683</v>
      </c>
      <c r="I28" s="21" t="s">
        <v>19</v>
      </c>
      <c r="J28" s="22">
        <v>0</v>
      </c>
      <c r="K28" s="23"/>
      <c r="L28" s="24">
        <f t="shared" si="2"/>
        <v>0</v>
      </c>
      <c r="M28" s="73">
        <f>H28</f>
        <v>125683</v>
      </c>
      <c r="N28" s="81"/>
      <c r="O28" s="83">
        <f t="shared" si="1"/>
        <v>0</v>
      </c>
      <c r="P28" s="80"/>
      <c r="Q28" s="74">
        <f>INT(+G28+L28+L29+O28-P28)</f>
        <v>0</v>
      </c>
      <c r="R28" s="90"/>
    </row>
    <row r="29" spans="2:18" ht="20.100000000000001" customHeight="1" thickBot="1" x14ac:dyDescent="0.25">
      <c r="B29" s="61"/>
      <c r="C29" s="69"/>
      <c r="D29" s="71"/>
      <c r="E29" s="71"/>
      <c r="F29" s="71"/>
      <c r="G29" s="49"/>
      <c r="H29" s="64"/>
      <c r="I29" s="17" t="s">
        <v>20</v>
      </c>
      <c r="J29" s="18">
        <v>125683</v>
      </c>
      <c r="K29" s="19"/>
      <c r="L29" s="20">
        <f t="shared" si="2"/>
        <v>0</v>
      </c>
      <c r="M29" s="64"/>
      <c r="N29" s="107"/>
      <c r="O29" s="86"/>
      <c r="P29" s="85"/>
      <c r="Q29" s="66"/>
      <c r="R29" s="91"/>
    </row>
    <row r="30" spans="2:18" ht="13.5" customHeight="1" x14ac:dyDescent="0.2">
      <c r="B30" s="60"/>
      <c r="C30" s="93"/>
      <c r="D30" s="95"/>
      <c r="E30" s="95"/>
      <c r="F30" s="95"/>
      <c r="G30" s="95"/>
      <c r="H30" s="97">
        <f>SUM(H6:H29)</f>
        <v>1536896</v>
      </c>
      <c r="I30" s="25"/>
      <c r="J30" s="25"/>
      <c r="K30" s="99"/>
      <c r="L30" s="99"/>
      <c r="M30" s="97">
        <f>SUM(M6:M29)</f>
        <v>1536896</v>
      </c>
      <c r="N30" s="99"/>
      <c r="O30" s="99"/>
      <c r="P30" s="26"/>
      <c r="Q30" s="27" t="s">
        <v>47</v>
      </c>
    </row>
    <row r="31" spans="2:18" ht="24" customHeight="1" thickBot="1" x14ac:dyDescent="0.25">
      <c r="B31" s="62"/>
      <c r="C31" s="94"/>
      <c r="D31" s="96"/>
      <c r="E31" s="96"/>
      <c r="F31" s="96"/>
      <c r="G31" s="96"/>
      <c r="H31" s="98"/>
      <c r="I31" s="28"/>
      <c r="J31" s="28"/>
      <c r="K31" s="100"/>
      <c r="L31" s="100"/>
      <c r="M31" s="98"/>
      <c r="N31" s="100"/>
      <c r="O31" s="100"/>
      <c r="P31" s="29"/>
      <c r="Q31" s="30">
        <f>SUM(Q6:Q29)</f>
        <v>0</v>
      </c>
    </row>
    <row r="32" spans="2:18" ht="19.5" customHeight="1" thickBot="1" x14ac:dyDescent="0.25">
      <c r="B32" s="31"/>
      <c r="C32" s="32"/>
      <c r="D32" s="32"/>
      <c r="E32" s="32"/>
      <c r="F32" s="32"/>
      <c r="G32" s="101" t="s">
        <v>59</v>
      </c>
      <c r="H32" s="103">
        <f>H30*3</f>
        <v>4610688</v>
      </c>
      <c r="I32" s="33"/>
      <c r="J32" s="33"/>
      <c r="K32" s="34"/>
      <c r="L32" s="34"/>
      <c r="M32" s="35"/>
      <c r="N32" s="34"/>
      <c r="O32" s="34"/>
      <c r="P32" s="34"/>
      <c r="Q32" s="36"/>
    </row>
    <row r="33" spans="2:17" ht="19.5" customHeight="1" thickBot="1" x14ac:dyDescent="0.25">
      <c r="B33" s="31"/>
      <c r="C33" s="32"/>
      <c r="D33" s="32"/>
      <c r="E33" s="32"/>
      <c r="F33" s="32"/>
      <c r="G33" s="102"/>
      <c r="H33" s="104"/>
      <c r="I33" s="33"/>
      <c r="J33" s="33"/>
      <c r="K33" s="34"/>
      <c r="L33" s="34"/>
      <c r="M33" s="37"/>
      <c r="N33" s="34"/>
      <c r="O33" s="34"/>
      <c r="P33" s="34"/>
      <c r="Q33" s="27" t="s">
        <v>57</v>
      </c>
    </row>
    <row r="34" spans="2:17" ht="19.5" customHeight="1" x14ac:dyDescent="0.2">
      <c r="B34" s="34"/>
      <c r="C34" s="34"/>
      <c r="D34" s="34"/>
      <c r="E34" s="34"/>
      <c r="F34" s="34"/>
      <c r="G34" s="34"/>
      <c r="H34" s="38"/>
      <c r="I34" s="34"/>
      <c r="J34" s="34"/>
      <c r="K34" s="34"/>
      <c r="L34" s="34"/>
      <c r="M34" s="38"/>
      <c r="N34" s="34"/>
      <c r="O34" s="34"/>
      <c r="P34" s="34"/>
      <c r="Q34" s="39" t="s">
        <v>58</v>
      </c>
    </row>
    <row r="35" spans="2:17" ht="19.5" customHeight="1" thickBot="1" x14ac:dyDescent="0.25">
      <c r="B35" s="40" t="s">
        <v>35</v>
      </c>
      <c r="C35" s="34"/>
      <c r="D35" s="34"/>
      <c r="E35" s="34"/>
      <c r="F35" s="34"/>
      <c r="G35" s="34"/>
      <c r="H35" s="34"/>
      <c r="I35" s="34"/>
      <c r="J35" s="34"/>
      <c r="K35" s="34"/>
      <c r="L35" s="34"/>
      <c r="M35" s="34"/>
      <c r="N35" s="34"/>
      <c r="O35" s="34"/>
      <c r="P35" s="34"/>
      <c r="Q35" s="30">
        <f>Q31*3</f>
        <v>0</v>
      </c>
    </row>
    <row r="36" spans="2:17" ht="19.5" customHeight="1" thickBot="1" x14ac:dyDescent="0.25">
      <c r="B36" s="40" t="s">
        <v>60</v>
      </c>
      <c r="C36" s="41"/>
      <c r="D36" s="41"/>
      <c r="E36" s="41"/>
      <c r="F36" s="41"/>
      <c r="G36" s="41"/>
      <c r="H36" s="41"/>
      <c r="I36" s="41"/>
      <c r="J36" s="41"/>
      <c r="K36" s="41"/>
      <c r="L36" s="41"/>
      <c r="M36" s="41"/>
      <c r="N36" s="41"/>
      <c r="O36" s="41"/>
      <c r="P36" s="34"/>
      <c r="Q36" s="34"/>
    </row>
    <row r="37" spans="2:17" ht="19.5" customHeight="1" x14ac:dyDescent="0.2">
      <c r="B37" s="40" t="s">
        <v>61</v>
      </c>
      <c r="C37" s="41"/>
      <c r="D37" s="41"/>
      <c r="E37" s="41"/>
      <c r="F37" s="41"/>
      <c r="G37" s="41"/>
      <c r="H37" s="41"/>
      <c r="I37" s="41"/>
      <c r="J37" s="41"/>
      <c r="K37" s="41"/>
      <c r="L37" s="41"/>
      <c r="M37" s="41"/>
      <c r="N37" s="41"/>
      <c r="O37" s="41"/>
      <c r="P37" s="34"/>
      <c r="Q37" s="42" t="s">
        <v>34</v>
      </c>
    </row>
    <row r="38" spans="2:17" ht="19.5" customHeight="1" thickBot="1" x14ac:dyDescent="0.25">
      <c r="B38" s="34" t="s">
        <v>62</v>
      </c>
      <c r="C38" s="41"/>
      <c r="D38" s="41"/>
      <c r="E38" s="41"/>
      <c r="F38" s="41"/>
      <c r="G38" s="41"/>
      <c r="H38" s="41"/>
      <c r="I38" s="41"/>
      <c r="J38" s="41"/>
      <c r="K38" s="41"/>
      <c r="L38" s="41"/>
      <c r="M38" s="41"/>
      <c r="N38" s="41"/>
      <c r="O38" s="41"/>
      <c r="P38" s="34"/>
      <c r="Q38" s="43" t="s">
        <v>48</v>
      </c>
    </row>
    <row r="39" spans="2:17" ht="19.5" customHeight="1" x14ac:dyDescent="0.2">
      <c r="B39" s="40" t="s">
        <v>52</v>
      </c>
      <c r="C39" s="41"/>
      <c r="D39" s="41"/>
      <c r="E39" s="41"/>
      <c r="F39" s="41"/>
      <c r="G39" s="41"/>
      <c r="H39" s="41"/>
      <c r="I39" s="41"/>
      <c r="J39" s="41"/>
      <c r="K39" s="41"/>
      <c r="L39" s="41"/>
      <c r="M39" s="41"/>
      <c r="N39" s="41"/>
      <c r="O39" s="41"/>
      <c r="P39" s="34"/>
      <c r="Q39" s="87">
        <f>Q35-ROUNDDOWN(Q35*10/110,0)</f>
        <v>0</v>
      </c>
    </row>
    <row r="40" spans="2:17" ht="19.5" customHeight="1" x14ac:dyDescent="0.2">
      <c r="B40" s="40" t="s">
        <v>56</v>
      </c>
      <c r="C40" s="44"/>
      <c r="D40" s="44"/>
      <c r="E40" s="44"/>
      <c r="F40" s="44"/>
      <c r="G40" s="44"/>
      <c r="H40" s="44"/>
      <c r="I40" s="44"/>
      <c r="J40" s="44"/>
      <c r="K40" s="44"/>
      <c r="L40" s="44"/>
      <c r="M40" s="44"/>
      <c r="N40" s="44"/>
      <c r="O40" s="44"/>
      <c r="P40" s="34"/>
      <c r="Q40" s="88"/>
    </row>
    <row r="41" spans="2:17" ht="19.5" customHeight="1" thickBot="1" x14ac:dyDescent="0.25">
      <c r="B41" s="34" t="s">
        <v>53</v>
      </c>
      <c r="C41" s="44"/>
      <c r="D41" s="44"/>
      <c r="E41" s="44"/>
      <c r="F41" s="44"/>
      <c r="G41" s="44"/>
      <c r="H41" s="44"/>
      <c r="I41" s="44"/>
      <c r="J41" s="44"/>
      <c r="K41" s="44"/>
      <c r="L41" s="44"/>
      <c r="M41" s="44"/>
      <c r="N41" s="44"/>
      <c r="O41" s="44"/>
      <c r="P41" s="34"/>
      <c r="Q41" s="89"/>
    </row>
    <row r="42" spans="2:17" ht="19.5" customHeight="1" x14ac:dyDescent="0.2">
      <c r="B42" s="40" t="s">
        <v>54</v>
      </c>
      <c r="C42" s="44"/>
      <c r="D42" s="44"/>
      <c r="E42" s="44"/>
      <c r="F42" s="44"/>
      <c r="G42" s="44"/>
      <c r="H42" s="44"/>
      <c r="I42" s="44"/>
      <c r="J42" s="44"/>
      <c r="K42" s="44"/>
      <c r="L42" s="44"/>
      <c r="M42" s="44"/>
      <c r="N42" s="44"/>
      <c r="O42" s="44"/>
      <c r="P42" s="34"/>
      <c r="Q42" s="34"/>
    </row>
    <row r="43" spans="2:17" ht="19.5" customHeight="1" x14ac:dyDescent="0.2">
      <c r="B43" s="34" t="s">
        <v>55</v>
      </c>
      <c r="C43" s="44"/>
      <c r="D43" s="44"/>
      <c r="E43" s="44"/>
      <c r="F43" s="44"/>
      <c r="G43" s="44"/>
      <c r="H43" s="44"/>
      <c r="I43" s="44"/>
      <c r="J43" s="44"/>
      <c r="K43" s="44"/>
      <c r="L43" s="32"/>
      <c r="M43" s="44"/>
      <c r="N43" s="44"/>
      <c r="O43" s="32"/>
      <c r="P43" s="34"/>
      <c r="Q43" s="34"/>
    </row>
    <row r="44" spans="2:17" ht="19.5" customHeight="1" x14ac:dyDescent="0.2">
      <c r="B44" s="40" t="s">
        <v>49</v>
      </c>
      <c r="C44" s="44"/>
      <c r="D44" s="44"/>
      <c r="E44" s="44"/>
      <c r="F44" s="44"/>
      <c r="G44" s="44"/>
      <c r="H44" s="44"/>
      <c r="I44" s="44"/>
      <c r="J44" s="44"/>
      <c r="K44" s="44"/>
      <c r="L44" s="34"/>
      <c r="M44" s="44"/>
      <c r="N44" s="44"/>
      <c r="O44" s="34"/>
      <c r="P44" s="34"/>
      <c r="Q44" s="34"/>
    </row>
    <row r="45" spans="2:17" ht="19.5" customHeight="1" x14ac:dyDescent="0.2">
      <c r="B45" s="40" t="s">
        <v>50</v>
      </c>
      <c r="C45" s="44"/>
      <c r="D45" s="44"/>
      <c r="E45" s="44"/>
      <c r="F45" s="44"/>
      <c r="G45" s="44"/>
      <c r="H45" s="44"/>
      <c r="I45" s="44"/>
      <c r="J45" s="34"/>
      <c r="K45" s="34"/>
      <c r="L45" s="34"/>
      <c r="M45" s="44"/>
      <c r="N45" s="34"/>
      <c r="O45" s="34"/>
      <c r="P45" s="34"/>
      <c r="Q45" s="34"/>
    </row>
    <row r="46" spans="2:17" ht="19.5" customHeight="1" x14ac:dyDescent="0.2">
      <c r="B46" s="40" t="s">
        <v>36</v>
      </c>
      <c r="C46" s="44"/>
      <c r="D46" s="44"/>
      <c r="E46" s="44"/>
      <c r="F46" s="44"/>
      <c r="G46" s="44"/>
      <c r="H46" s="44"/>
      <c r="I46" s="34"/>
      <c r="J46" s="34"/>
      <c r="K46" s="34"/>
      <c r="L46" s="34"/>
      <c r="M46" s="44"/>
      <c r="N46" s="34"/>
      <c r="O46" s="34"/>
      <c r="P46" s="34"/>
      <c r="Q46" s="34"/>
    </row>
    <row r="47" spans="2:17" ht="19.5" customHeight="1" x14ac:dyDescent="0.2">
      <c r="B47" s="40" t="s">
        <v>51</v>
      </c>
      <c r="C47" s="34"/>
      <c r="D47" s="34"/>
      <c r="E47" s="34"/>
      <c r="F47" s="34"/>
      <c r="G47" s="34"/>
      <c r="H47" s="34"/>
      <c r="I47" s="34"/>
      <c r="J47" s="34"/>
      <c r="K47" s="34"/>
      <c r="L47" s="34"/>
      <c r="M47" s="34"/>
      <c r="N47" s="34"/>
      <c r="O47" s="34"/>
      <c r="P47" s="34"/>
      <c r="Q47" s="34"/>
    </row>
    <row r="48" spans="2:17" ht="19.5" customHeight="1" x14ac:dyDescent="0.2">
      <c r="B48" s="34" t="s">
        <v>37</v>
      </c>
      <c r="C48" s="34"/>
      <c r="D48" s="34"/>
      <c r="E48" s="34"/>
      <c r="F48" s="34"/>
      <c r="G48" s="34"/>
      <c r="H48" s="34"/>
      <c r="I48" s="34"/>
      <c r="J48" s="34"/>
      <c r="K48" s="34"/>
      <c r="L48" s="34"/>
      <c r="M48" s="34"/>
      <c r="N48" s="34"/>
      <c r="O48" s="34"/>
      <c r="P48" s="34"/>
      <c r="Q48" s="34"/>
    </row>
    <row r="49" ht="19.5" customHeight="1" x14ac:dyDescent="0.2"/>
  </sheetData>
  <mergeCells count="169">
    <mergeCell ref="N30:N31"/>
    <mergeCell ref="M10:M11"/>
    <mergeCell ref="M12:M13"/>
    <mergeCell ref="M14:M15"/>
    <mergeCell ref="M16:M17"/>
    <mergeCell ref="M18:M19"/>
    <mergeCell ref="M20:M21"/>
    <mergeCell ref="O30:O31"/>
    <mergeCell ref="M3:O3"/>
    <mergeCell ref="N6:N7"/>
    <mergeCell ref="O6:O7"/>
    <mergeCell ref="N8:N9"/>
    <mergeCell ref="O8:O9"/>
    <mergeCell ref="N10:N11"/>
    <mergeCell ref="O10:O11"/>
    <mergeCell ref="N12:N13"/>
    <mergeCell ref="O12:O13"/>
    <mergeCell ref="M22:M23"/>
    <mergeCell ref="M24:M25"/>
    <mergeCell ref="M26:M27"/>
    <mergeCell ref="M28:M29"/>
    <mergeCell ref="M30:M31"/>
    <mergeCell ref="O26:O27"/>
    <mergeCell ref="N28:N29"/>
    <mergeCell ref="Q39:Q41"/>
    <mergeCell ref="R28:R29"/>
    <mergeCell ref="B1:Q1"/>
    <mergeCell ref="B30:B31"/>
    <mergeCell ref="C30:C31"/>
    <mergeCell ref="D30:D31"/>
    <mergeCell ref="E30:E31"/>
    <mergeCell ref="H28:H29"/>
    <mergeCell ref="M6:M7"/>
    <mergeCell ref="M8:M9"/>
    <mergeCell ref="F30:F31"/>
    <mergeCell ref="G30:G31"/>
    <mergeCell ref="H30:H31"/>
    <mergeCell ref="K30:K31"/>
    <mergeCell ref="L30:L31"/>
    <mergeCell ref="G32:G33"/>
    <mergeCell ref="H32:H33"/>
    <mergeCell ref="H26:H27"/>
    <mergeCell ref="Q26:Q27"/>
    <mergeCell ref="B28:B29"/>
    <mergeCell ref="C28:C29"/>
    <mergeCell ref="D28:D29"/>
    <mergeCell ref="E28:E29"/>
    <mergeCell ref="F28:F29"/>
    <mergeCell ref="G28:G29"/>
    <mergeCell ref="Q28:Q29"/>
    <mergeCell ref="N26:N27"/>
    <mergeCell ref="B26:B27"/>
    <mergeCell ref="C26:C27"/>
    <mergeCell ref="D26:D27"/>
    <mergeCell ref="E26:E27"/>
    <mergeCell ref="F26:F27"/>
    <mergeCell ref="G26:G27"/>
    <mergeCell ref="P26:P27"/>
    <mergeCell ref="P28:P29"/>
    <mergeCell ref="O28:O29"/>
    <mergeCell ref="H22:H23"/>
    <mergeCell ref="Q22:Q23"/>
    <mergeCell ref="B24:B25"/>
    <mergeCell ref="C24:C25"/>
    <mergeCell ref="D24:D25"/>
    <mergeCell ref="E24:E25"/>
    <mergeCell ref="F24:F25"/>
    <mergeCell ref="G24:G25"/>
    <mergeCell ref="H24:H25"/>
    <mergeCell ref="Q24:Q25"/>
    <mergeCell ref="B22:B23"/>
    <mergeCell ref="C22:C23"/>
    <mergeCell ref="D22:D23"/>
    <mergeCell ref="E22:E23"/>
    <mergeCell ref="F22:F23"/>
    <mergeCell ref="G22:G23"/>
    <mergeCell ref="P22:P23"/>
    <mergeCell ref="P24:P25"/>
    <mergeCell ref="N22:N23"/>
    <mergeCell ref="O22:O23"/>
    <mergeCell ref="N24:N25"/>
    <mergeCell ref="O24:O25"/>
    <mergeCell ref="H18:H19"/>
    <mergeCell ref="Q18:Q19"/>
    <mergeCell ref="B20:B21"/>
    <mergeCell ref="C20:C21"/>
    <mergeCell ref="D20:D21"/>
    <mergeCell ref="E20:E21"/>
    <mergeCell ref="F20:F21"/>
    <mergeCell ref="G20:G21"/>
    <mergeCell ref="H20:H21"/>
    <mergeCell ref="Q20:Q21"/>
    <mergeCell ref="B18:B19"/>
    <mergeCell ref="C18:C19"/>
    <mergeCell ref="D18:D19"/>
    <mergeCell ref="E18:E19"/>
    <mergeCell ref="F18:F19"/>
    <mergeCell ref="G18:G19"/>
    <mergeCell ref="P18:P19"/>
    <mergeCell ref="N20:N21"/>
    <mergeCell ref="O20:O21"/>
    <mergeCell ref="N18:N19"/>
    <mergeCell ref="O18:O19"/>
    <mergeCell ref="P20:P21"/>
    <mergeCell ref="H14:H15"/>
    <mergeCell ref="Q14:Q15"/>
    <mergeCell ref="B16:B17"/>
    <mergeCell ref="C16:C17"/>
    <mergeCell ref="D16:D17"/>
    <mergeCell ref="E16:E17"/>
    <mergeCell ref="F16:F17"/>
    <mergeCell ref="G16:G17"/>
    <mergeCell ref="H16:H17"/>
    <mergeCell ref="Q16:Q17"/>
    <mergeCell ref="B14:B15"/>
    <mergeCell ref="C14:C15"/>
    <mergeCell ref="D14:D15"/>
    <mergeCell ref="E14:E15"/>
    <mergeCell ref="F14:F15"/>
    <mergeCell ref="G14:G15"/>
    <mergeCell ref="P14:P15"/>
    <mergeCell ref="P16:P17"/>
    <mergeCell ref="N14:N15"/>
    <mergeCell ref="O14:O15"/>
    <mergeCell ref="N16:N17"/>
    <mergeCell ref="O16:O17"/>
    <mergeCell ref="H10:H11"/>
    <mergeCell ref="Q10:Q11"/>
    <mergeCell ref="B12:B13"/>
    <mergeCell ref="C12:C13"/>
    <mergeCell ref="D12:D13"/>
    <mergeCell ref="E12:E13"/>
    <mergeCell ref="F12:F13"/>
    <mergeCell ref="G12:G13"/>
    <mergeCell ref="H12:H13"/>
    <mergeCell ref="Q12:Q13"/>
    <mergeCell ref="B10:B11"/>
    <mergeCell ref="C10:C11"/>
    <mergeCell ref="D10:D11"/>
    <mergeCell ref="E10:E11"/>
    <mergeCell ref="F10:F11"/>
    <mergeCell ref="G10:G11"/>
    <mergeCell ref="P10:P11"/>
    <mergeCell ref="P12:P13"/>
    <mergeCell ref="B8:B9"/>
    <mergeCell ref="C8:C9"/>
    <mergeCell ref="D8:D9"/>
    <mergeCell ref="E8:E9"/>
    <mergeCell ref="F8:F9"/>
    <mergeCell ref="G8:G9"/>
    <mergeCell ref="H8:H9"/>
    <mergeCell ref="Q8:Q9"/>
    <mergeCell ref="B6:B7"/>
    <mergeCell ref="C6:C7"/>
    <mergeCell ref="D6:D7"/>
    <mergeCell ref="E6:E7"/>
    <mergeCell ref="F6:F7"/>
    <mergeCell ref="P6:P7"/>
    <mergeCell ref="P8:P9"/>
    <mergeCell ref="C3:G3"/>
    <mergeCell ref="G6:G7"/>
    <mergeCell ref="H3:L3"/>
    <mergeCell ref="P3:P4"/>
    <mergeCell ref="Q3:Q4"/>
    <mergeCell ref="I4:J4"/>
    <mergeCell ref="I5:J5"/>
    <mergeCell ref="B3:B5"/>
    <mergeCell ref="H6:H7"/>
    <mergeCell ref="Q6:Q7"/>
  </mergeCells>
  <phoneticPr fontId="2"/>
  <printOptions horizontalCentered="1" verticalCentered="1"/>
  <pageMargins left="0.39370078740157483" right="0.39370078740157483" top="0.59055118110236227" bottom="0.15748031496062992" header="0.31496062992125984" footer="0.15748031496062992"/>
  <pageSetup paperSize="9" scale="6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内訳計算書</vt:lpstr>
      <vt:lpstr>内訳計算書!Print_Area</vt:lpstr>
    </vt:vector>
  </TitlesOfParts>
  <Company>財団法人鳥取県情報センター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財団法人鳥取県情報センター</dc:creator>
  <cp:lastModifiedBy>fc62</cp:lastModifiedBy>
  <cp:lastPrinted>2025-12-18T08:42:43Z</cp:lastPrinted>
  <dcterms:created xsi:type="dcterms:W3CDTF">2004-01-29T23:56:47Z</dcterms:created>
  <dcterms:modified xsi:type="dcterms:W3CDTF">2025-12-23T05:04:54Z</dcterms:modified>
</cp:coreProperties>
</file>